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3e trimestre" sheetId="1" r:id="rId1"/>
  </sheets>
  <definedNames>
    <definedName name="devoir1">#REF!</definedName>
    <definedName name="devoir2">#REF!</definedName>
    <definedName name="devoir3">#REF!</definedName>
    <definedName name="devoir4">#REF!</definedName>
    <definedName name="devoir5">#REF!</definedName>
    <definedName name="devoir6">#REF!</definedName>
    <definedName name="moyenne">#REF!</definedName>
    <definedName name="moyennecrit">#REF!</definedName>
  </definedNames>
  <calcPr fullCalcOnLoad="1" refMode="R1C1"/>
</workbook>
</file>

<file path=xl/sharedStrings.xml><?xml version="1.0" encoding="utf-8"?>
<sst xmlns="http://schemas.openxmlformats.org/spreadsheetml/2006/main" count="51" uniqueCount="41">
  <si>
    <t>MOY1erT</t>
  </si>
  <si>
    <t>MOY 2eT</t>
  </si>
  <si>
    <t>MOY 3eT</t>
  </si>
  <si>
    <t>DC5</t>
  </si>
  <si>
    <t>DC6</t>
  </si>
  <si>
    <t>date</t>
  </si>
  <si>
    <t>coefficient</t>
  </si>
  <si>
    <t>note maximum</t>
  </si>
  <si>
    <t>note minimum</t>
  </si>
  <si>
    <t>note moyenne</t>
  </si>
  <si>
    <t>notes inf à 10 sur 20</t>
  </si>
  <si>
    <t xml:space="preserve">SC. PHYS. : 3ème TRIMESTRE        </t>
  </si>
  <si>
    <t>T6</t>
  </si>
  <si>
    <t>T</t>
  </si>
  <si>
    <t>T7</t>
  </si>
  <si>
    <t>Test</t>
  </si>
  <si>
    <t>année</t>
  </si>
  <si>
    <t>3e T</t>
  </si>
  <si>
    <t xml:space="preserve">dev </t>
  </si>
  <si>
    <t>com</t>
  </si>
  <si>
    <t>2e2   (34) 2008/2009</t>
  </si>
  <si>
    <t>A</t>
  </si>
  <si>
    <t>Dominique</t>
  </si>
  <si>
    <t>Laurent</t>
  </si>
  <si>
    <t>Maud</t>
  </si>
  <si>
    <t>Guillaume</t>
  </si>
  <si>
    <t>Maxime</t>
  </si>
  <si>
    <t>Lisa</t>
  </si>
  <si>
    <t>Kevin</t>
  </si>
  <si>
    <t>Sandra</t>
  </si>
  <si>
    <t>Yoan</t>
  </si>
  <si>
    <t>Joris</t>
  </si>
  <si>
    <t>Jade</t>
  </si>
  <si>
    <t>Cynthia</t>
  </si>
  <si>
    <t>Sébastien</t>
  </si>
  <si>
    <t>Caroline</t>
  </si>
  <si>
    <t>Emilie</t>
  </si>
  <si>
    <t>Eliane</t>
  </si>
  <si>
    <t>Mélodie</t>
  </si>
  <si>
    <t>Michael</t>
  </si>
  <si>
    <t>Sabrina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</si>
</sst>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0"/>
    <numFmt numFmtId="177" formatCode="0\.00"/>
    <numFmt numFmtId="178" formatCode="0.0"/>
    <numFmt numFmtId="179" formatCode="[Red][&lt;10]0\,00;0\,00"/>
    <numFmt numFmtId="180" formatCode="[Red][&lt;10]0.00;0.00"/>
    <numFmt numFmtId="181" formatCode="[Red][&lt;10]0.00;[Blue][&lt;&gt;10]0.00;General"/>
    <numFmt numFmtId="182" formatCode="d\-mmm"/>
    <numFmt numFmtId="183" formatCode="[Red][&lt;10]0.00;[Blue][&gt;9.9999]0.00;General"/>
    <numFmt numFmtId="184" formatCode="&quot;Vrai&quot;;&quot;Vrai&quot;;&quot;Faux&quot;"/>
    <numFmt numFmtId="185" formatCode="&quot;Actif&quot;;&quot;Actif&quot;;&quot;Inactif&quot;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textRotation="9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Continuous" vertical="top"/>
    </xf>
    <xf numFmtId="16" fontId="4" fillId="0" borderId="21" xfId="0" applyNumberFormat="1" applyFont="1" applyBorder="1" applyAlignment="1">
      <alignment horizontal="center"/>
    </xf>
    <xf numFmtId="183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83" fontId="4" fillId="0" borderId="27" xfId="0" applyNumberFormat="1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183" fontId="5" fillId="0" borderId="21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B4">
      <selection activeCell="S22" sqref="S22"/>
    </sheetView>
  </sheetViews>
  <sheetFormatPr defaultColWidth="11.421875" defaultRowHeight="18" customHeight="1"/>
  <cols>
    <col min="1" max="1" width="100.57421875" style="3" hidden="1" customWidth="1"/>
    <col min="2" max="2" width="4.00390625" style="3" customWidth="1"/>
    <col min="3" max="3" width="19.00390625" style="3" customWidth="1"/>
    <col min="4" max="6" width="7.28125" style="3" customWidth="1"/>
    <col min="7" max="7" width="8.421875" style="3" customWidth="1"/>
    <col min="8" max="9" width="7.28125" style="3" customWidth="1"/>
    <col min="10" max="10" width="8.00390625" style="3" customWidth="1"/>
    <col min="11" max="12" width="7.28125" style="3" customWidth="1"/>
    <col min="13" max="13" width="5.8515625" style="3" customWidth="1"/>
    <col min="14" max="14" width="6.00390625" style="3" customWidth="1"/>
    <col min="15" max="20" width="11.421875" style="3" customWidth="1"/>
    <col min="21" max="21" width="15.7109375" style="3" customWidth="1"/>
    <col min="22" max="16384" width="11.421875" style="3" customWidth="1"/>
  </cols>
  <sheetData>
    <row r="1" spans="1:14" ht="18" customHeight="1" thickBot="1">
      <c r="A1" s="26"/>
      <c r="B1" s="27"/>
      <c r="C1" s="1" t="s">
        <v>20</v>
      </c>
      <c r="D1" s="19" t="s">
        <v>13</v>
      </c>
      <c r="E1" s="19" t="s">
        <v>0</v>
      </c>
      <c r="F1" s="19" t="s">
        <v>1</v>
      </c>
      <c r="G1" s="19" t="s">
        <v>2</v>
      </c>
      <c r="H1" s="39" t="s">
        <v>11</v>
      </c>
      <c r="I1" s="40"/>
      <c r="J1" s="40"/>
      <c r="K1" s="40"/>
      <c r="L1" s="41"/>
      <c r="M1" s="2"/>
      <c r="N1" s="20"/>
    </row>
    <row r="2" spans="1:14" ht="18" customHeight="1">
      <c r="A2" s="5"/>
      <c r="B2" s="20"/>
      <c r="C2" s="4" t="s">
        <v>15</v>
      </c>
      <c r="D2" s="21"/>
      <c r="E2" s="21"/>
      <c r="F2" s="21"/>
      <c r="G2" s="21"/>
      <c r="H2" s="21" t="s">
        <v>12</v>
      </c>
      <c r="I2" s="21" t="s">
        <v>14</v>
      </c>
      <c r="J2" s="21" t="s">
        <v>3</v>
      </c>
      <c r="K2" s="21" t="s">
        <v>4</v>
      </c>
      <c r="L2" s="6" t="s">
        <v>18</v>
      </c>
      <c r="M2" s="5"/>
      <c r="N2" s="5"/>
    </row>
    <row r="3" spans="1:14" ht="18" customHeight="1">
      <c r="A3" s="7"/>
      <c r="B3" s="20"/>
      <c r="C3" s="4" t="s">
        <v>5</v>
      </c>
      <c r="D3" s="28"/>
      <c r="E3" s="28"/>
      <c r="F3" s="28"/>
      <c r="G3" s="28"/>
      <c r="H3" s="28">
        <v>39933</v>
      </c>
      <c r="I3" s="28">
        <v>39968</v>
      </c>
      <c r="J3" s="28">
        <v>39890</v>
      </c>
      <c r="K3" s="28">
        <v>39953</v>
      </c>
      <c r="L3" s="22" t="s">
        <v>19</v>
      </c>
      <c r="M3" s="7"/>
      <c r="N3" s="7"/>
    </row>
    <row r="4" spans="1:14" ht="18" customHeight="1" thickBot="1">
      <c r="A4" s="9"/>
      <c r="B4" s="20"/>
      <c r="C4" s="8" t="s">
        <v>6</v>
      </c>
      <c r="D4" s="32">
        <f>E4+F4+G4</f>
        <v>27</v>
      </c>
      <c r="E4" s="32">
        <v>9</v>
      </c>
      <c r="F4" s="32">
        <v>9</v>
      </c>
      <c r="G4" s="32">
        <f>H4+I4+J4+K4+L4</f>
        <v>9</v>
      </c>
      <c r="H4" s="32">
        <v>1.5</v>
      </c>
      <c r="I4" s="32">
        <v>1.5</v>
      </c>
      <c r="J4" s="32">
        <v>3</v>
      </c>
      <c r="K4" s="32">
        <v>3</v>
      </c>
      <c r="L4" s="33">
        <v>0</v>
      </c>
      <c r="M4" s="9"/>
      <c r="N4" s="9"/>
    </row>
    <row r="5" spans="1:14" ht="18" customHeight="1">
      <c r="A5" s="13"/>
      <c r="B5" s="20"/>
      <c r="C5" s="4" t="s">
        <v>7</v>
      </c>
      <c r="D5" s="11">
        <f aca="true" t="shared" si="0" ref="D5:K5">MAX(D8:D41)</f>
        <v>16.99074074074074</v>
      </c>
      <c r="E5" s="11">
        <f t="shared" si="0"/>
        <v>16.25</v>
      </c>
      <c r="F5" s="11">
        <f t="shared" si="0"/>
        <v>18.166666666666668</v>
      </c>
      <c r="G5" s="11">
        <f t="shared" si="0"/>
        <v>18.083333333333332</v>
      </c>
      <c r="H5" s="11">
        <f t="shared" si="0"/>
        <v>19.5</v>
      </c>
      <c r="I5" s="11">
        <f t="shared" si="0"/>
        <v>20</v>
      </c>
      <c r="J5" s="11">
        <f t="shared" si="0"/>
        <v>18</v>
      </c>
      <c r="K5" s="11">
        <f t="shared" si="0"/>
        <v>19.5</v>
      </c>
      <c r="L5" s="12">
        <f>MAX(L8:L41)</f>
        <v>14</v>
      </c>
      <c r="M5" s="13"/>
      <c r="N5" s="13"/>
    </row>
    <row r="6" spans="1:14" ht="18" customHeight="1">
      <c r="A6" s="13"/>
      <c r="B6" s="20"/>
      <c r="C6" s="4" t="s">
        <v>8</v>
      </c>
      <c r="D6" s="11">
        <f aca="true" t="shared" si="1" ref="D6:K6">MIN(D8:D41)</f>
        <v>2.314814814814815</v>
      </c>
      <c r="E6" s="11">
        <f t="shared" si="1"/>
        <v>3.9166666666666665</v>
      </c>
      <c r="F6" s="11">
        <f t="shared" si="1"/>
        <v>1.7777777777777777</v>
      </c>
      <c r="G6" s="11">
        <f t="shared" si="1"/>
        <v>0.6666666666666666</v>
      </c>
      <c r="H6" s="11">
        <f t="shared" si="1"/>
        <v>0</v>
      </c>
      <c r="I6" s="11">
        <f t="shared" si="1"/>
        <v>0</v>
      </c>
      <c r="J6" s="11">
        <f t="shared" si="1"/>
        <v>1</v>
      </c>
      <c r="K6" s="11">
        <f t="shared" si="1"/>
        <v>1</v>
      </c>
      <c r="L6" s="14">
        <f>MIN(L8:L41)</f>
        <v>2</v>
      </c>
      <c r="M6" s="13" t="s">
        <v>16</v>
      </c>
      <c r="N6" s="13" t="s">
        <v>17</v>
      </c>
    </row>
    <row r="7" spans="1:14" ht="18" customHeight="1" thickBot="1">
      <c r="A7" s="13"/>
      <c r="B7" s="23"/>
      <c r="C7" s="8" t="s">
        <v>9</v>
      </c>
      <c r="D7" s="15">
        <f aca="true" t="shared" si="2" ref="D7:K7">AVERAGE(D8:D41)</f>
        <v>10.60490196078431</v>
      </c>
      <c r="E7" s="15">
        <f t="shared" si="2"/>
        <v>10.625000000000002</v>
      </c>
      <c r="F7" s="15">
        <f t="shared" si="2"/>
        <v>10.851470588235294</v>
      </c>
      <c r="G7" s="15">
        <f t="shared" si="2"/>
        <v>10.338235294117645</v>
      </c>
      <c r="H7" s="15">
        <f t="shared" si="2"/>
        <v>11.117647058823529</v>
      </c>
      <c r="I7" s="15">
        <f t="shared" si="2"/>
        <v>13.225806451612904</v>
      </c>
      <c r="J7" s="15">
        <f t="shared" si="2"/>
        <v>9.82258064516129</v>
      </c>
      <c r="K7" s="15">
        <f t="shared" si="2"/>
        <v>9.568965517241379</v>
      </c>
      <c r="L7" s="16">
        <f>AVERAGE(L8:L41)</f>
        <v>8.394736842105264</v>
      </c>
      <c r="M7" s="13"/>
      <c r="N7" s="13"/>
    </row>
    <row r="8" spans="1:14" ht="18" customHeight="1">
      <c r="A8" s="13"/>
      <c r="B8" s="5">
        <v>1</v>
      </c>
      <c r="C8" s="36" t="s">
        <v>22</v>
      </c>
      <c r="D8" s="34">
        <f>(IF(E8="A",0,E8)*$E$4+IF(F8="A",0,F8)*$F$4+IF(G8="A",0,G8)*$G$4)/(IF(E8="A",0,$E$4)+IF(F8="A",0,$F$4)+IF(G8="A",0,$G$4))</f>
        <v>16.99074074074074</v>
      </c>
      <c r="E8" s="29">
        <v>15.416666666666666</v>
      </c>
      <c r="F8" s="29">
        <v>17.555555555555557</v>
      </c>
      <c r="G8" s="29">
        <f>(IF(H8="A",0,H8)*$H$4+IF(I8="A",0,I8)*$I$4+IF(J8="A",0,J8)*$J$4+IF(K8="A",0,K8)*$K$4+IF(L8="A",0,L8)*$L$4)/(IF(H8="A",0,$H$4)+IF(I8="A",0,$I$4)+IF(J8="A",0,$J$4)+IF(K8="A",0,$K$4)+IF(L8="A",0,$L$4))</f>
        <v>18</v>
      </c>
      <c r="H8" s="29">
        <v>19</v>
      </c>
      <c r="I8" s="29">
        <v>20</v>
      </c>
      <c r="J8" s="29">
        <v>18</v>
      </c>
      <c r="K8" s="29">
        <v>16.5</v>
      </c>
      <c r="L8" s="29">
        <v>12.5</v>
      </c>
      <c r="M8" s="17">
        <f>RANK(D8,$D$8:$D$41)</f>
        <v>1</v>
      </c>
      <c r="N8" s="17">
        <f>RANK(G8,$G$8:$G$41)</f>
        <v>2</v>
      </c>
    </row>
    <row r="9" spans="1:14" ht="18" customHeight="1">
      <c r="A9" s="13"/>
      <c r="B9" s="5">
        <v>2</v>
      </c>
      <c r="C9" s="37" t="s">
        <v>23</v>
      </c>
      <c r="D9" s="35">
        <f>(IF(E9="A",0,E9)*$E$4+IF(F9="A",0,F9)*$F$4+IF(G9="A",0,G9)*$G$4)/(IF(E9="A",0,$E$4)+IF(F9="A",0,$F$4)+IF(G9="A",0,$G$4))</f>
        <v>16.916666666666668</v>
      </c>
      <c r="E9" s="29">
        <v>16.25</v>
      </c>
      <c r="F9" s="29">
        <v>18.166666666666668</v>
      </c>
      <c r="G9" s="29">
        <f>(IF(H9="A",0,H9)*$H$4+IF(I9="A",0,I9)*$I$4+IF(J9="A",0,J9)*$J$4+IF(K9="A",0,K9)*$K$4+IF(L9="A",0,L9)*$L$4)/(IF(H9="A",0,$H$4)+IF(I9="A",0,$I$4)+IF(J9="A",0,$J$4)+IF(K9="A",0,$K$4)+IF(L9="A",0,$L$4))</f>
        <v>16.333333333333332</v>
      </c>
      <c r="H9" s="29">
        <v>16</v>
      </c>
      <c r="I9" s="29">
        <v>19</v>
      </c>
      <c r="J9" s="29">
        <v>16.5</v>
      </c>
      <c r="K9" s="29">
        <v>15</v>
      </c>
      <c r="L9" s="29">
        <v>13.5</v>
      </c>
      <c r="M9" s="17">
        <f>RANK(D9,$D$8:$D$41)</f>
        <v>2</v>
      </c>
      <c r="N9" s="17">
        <f>RANK(G9,$G$8:$G$41)</f>
        <v>4</v>
      </c>
    </row>
    <row r="10" spans="1:14" ht="18" customHeight="1">
      <c r="A10" s="13"/>
      <c r="B10" s="5">
        <v>3</v>
      </c>
      <c r="C10" s="37" t="s">
        <v>24</v>
      </c>
      <c r="D10" s="35">
        <f>(IF(E10="A",0,E10)*$E$4+IF(F10="A",0,F10)*$F$4+IF(G10="A",0,G10)*$G$4)/(IF(E10="A",0,$E$4)+IF(F10="A",0,$F$4)+IF(G10="A",0,$G$4))</f>
        <v>16.76851851851852</v>
      </c>
      <c r="E10" s="29">
        <v>16.083333333333332</v>
      </c>
      <c r="F10" s="29">
        <v>17.38888888888889</v>
      </c>
      <c r="G10" s="29">
        <f>(IF(H10="A",0,H10)*$H$4+IF(I10="A",0,I10)*$I$4+IF(J10="A",0,J10)*$J$4+IF(K10="A",0,K10)*$K$4+IF(L10="A",0,L10)*$L$4)/(IF(H10="A",0,$H$4)+IF(I10="A",0,$I$4)+IF(J10="A",0,$J$4)+IF(K10="A",0,$K$4)+IF(L10="A",0,$L$4))</f>
        <v>16.833333333333332</v>
      </c>
      <c r="H10" s="29">
        <v>13</v>
      </c>
      <c r="I10" s="29">
        <v>20</v>
      </c>
      <c r="J10" s="29">
        <v>18</v>
      </c>
      <c r="K10" s="29">
        <v>16</v>
      </c>
      <c r="L10" s="29">
        <v>10.5</v>
      </c>
      <c r="M10" s="17">
        <f>RANK(D10,$D$8:$D$41)</f>
        <v>3</v>
      </c>
      <c r="N10" s="17">
        <f>RANK(G10,$G$8:$G$41)</f>
        <v>3</v>
      </c>
    </row>
    <row r="11" spans="1:14" ht="18" customHeight="1">
      <c r="A11" s="13"/>
      <c r="B11" s="5">
        <v>4</v>
      </c>
      <c r="C11" s="37" t="s">
        <v>25</v>
      </c>
      <c r="D11" s="35">
        <f>(IF(E11="A",0,E11)*$E$4+IF(F11="A",0,F11)*$F$4+IF(G11="A",0,G11)*$G$4)/(IF(E11="A",0,$E$4)+IF(F11="A",0,$F$4)+IF(G11="A",0,$G$4))</f>
        <v>16.583333333333332</v>
      </c>
      <c r="E11" s="29">
        <v>16.166666666666668</v>
      </c>
      <c r="F11" s="29">
        <v>15.5</v>
      </c>
      <c r="G11" s="29">
        <f>(IF(H11="A",0,H11)*$H$4+IF(I11="A",0,I11)*$I$4+IF(J11="A",0,J11)*$J$4+IF(K11="A",0,K11)*$K$4+IF(L11="A",0,L11)*$L$4)/(IF(H11="A",0,$H$4)+IF(I11="A",0,$I$4)+IF(J11="A",0,$J$4)+IF(K11="A",0,$K$4)+IF(L11="A",0,$L$4))</f>
        <v>18.083333333333332</v>
      </c>
      <c r="H11" s="29">
        <v>17.5</v>
      </c>
      <c r="I11" s="29">
        <v>18</v>
      </c>
      <c r="J11" s="29">
        <v>17</v>
      </c>
      <c r="K11" s="29">
        <v>19.5</v>
      </c>
      <c r="L11" s="29">
        <v>12.5</v>
      </c>
      <c r="M11" s="17">
        <f>RANK(D11,$D$8:$D$41)</f>
        <v>4</v>
      </c>
      <c r="N11" s="17">
        <f>RANK(G11,$G$8:$G$41)</f>
        <v>1</v>
      </c>
    </row>
    <row r="12" spans="1:14" ht="18" customHeight="1">
      <c r="A12" s="13"/>
      <c r="B12" s="5">
        <v>5</v>
      </c>
      <c r="C12" s="37" t="s">
        <v>26</v>
      </c>
      <c r="D12" s="35">
        <f>(IF(E12="A",0,E12)*$E$4+IF(F12="A",0,F12)*$F$4+IF(G12="A",0,G12)*$G$4)/(IF(E12="A",0,$E$4)+IF(F12="A",0,$F$4)+IF(G12="A",0,$G$4))</f>
        <v>15.518518518518519</v>
      </c>
      <c r="E12" s="29">
        <v>15.583333333333334</v>
      </c>
      <c r="F12" s="29">
        <v>16.38888888888889</v>
      </c>
      <c r="G12" s="29">
        <f>(IF(H12="A",0,H12)*$H$4+IF(I12="A",0,I12)*$I$4+IF(J12="A",0,J12)*$J$4+IF(K12="A",0,K12)*$K$4+IF(L12="A",0,L12)*$L$4)/(IF(H12="A",0,$H$4)+IF(I12="A",0,$I$4)+IF(J12="A",0,$J$4)+IF(K12="A",0,$K$4)+IF(L12="A",0,$L$4))</f>
        <v>14.583333333333334</v>
      </c>
      <c r="H12" s="29">
        <v>19.5</v>
      </c>
      <c r="I12" s="29">
        <v>19</v>
      </c>
      <c r="J12" s="29">
        <v>14</v>
      </c>
      <c r="K12" s="29">
        <v>10.5</v>
      </c>
      <c r="L12" s="29">
        <v>11.5</v>
      </c>
      <c r="M12" s="17">
        <f>RANK(D12,$D$8:$D$41)</f>
        <v>5</v>
      </c>
      <c r="N12" s="17">
        <f>RANK(G12,$G$8:$G$41)</f>
        <v>8</v>
      </c>
    </row>
    <row r="13" spans="1:14" ht="18" customHeight="1">
      <c r="A13" s="13"/>
      <c r="B13" s="5">
        <v>6</v>
      </c>
      <c r="C13" s="37" t="s">
        <v>27</v>
      </c>
      <c r="D13" s="35">
        <f>(IF(E13="A",0,E13)*$E$4+IF(F13="A",0,F13)*$F$4+IF(G13="A",0,G13)*$G$4)/(IF(E13="A",0,$E$4)+IF(F13="A",0,$F$4)+IF(G13="A",0,$G$4))</f>
        <v>14.912037037037036</v>
      </c>
      <c r="E13" s="29">
        <v>12.833333333333334</v>
      </c>
      <c r="F13" s="29">
        <v>15.777777777777779</v>
      </c>
      <c r="G13" s="29">
        <f>(IF(H13="A",0,H13)*$H$4+IF(I13="A",0,I13)*$I$4+IF(J13="A",0,J13)*$J$4+IF(K13="A",0,K13)*$K$4+IF(L13="A",0,L13)*$L$4)/(IF(H13="A",0,$H$4)+IF(I13="A",0,$I$4)+IF(J13="A",0,$J$4)+IF(K13="A",0,$K$4)+IF(L13="A",0,$L$4))</f>
        <v>16.125</v>
      </c>
      <c r="H13" s="29">
        <v>16.5</v>
      </c>
      <c r="I13" s="29">
        <v>20</v>
      </c>
      <c r="J13" s="38" t="s">
        <v>21</v>
      </c>
      <c r="K13" s="29">
        <v>14</v>
      </c>
      <c r="L13" s="29">
        <v>14</v>
      </c>
      <c r="M13" s="17">
        <f>RANK(D13,$D$8:$D$41)</f>
        <v>6</v>
      </c>
      <c r="N13" s="17">
        <f>RANK(G13,$G$8:$G$41)</f>
        <v>5</v>
      </c>
    </row>
    <row r="14" spans="1:14" ht="18" customHeight="1">
      <c r="A14" s="13"/>
      <c r="B14" s="5">
        <v>7</v>
      </c>
      <c r="C14" s="37" t="s">
        <v>28</v>
      </c>
      <c r="D14" s="35">
        <f>(IF(E14="A",0,E14)*$E$4+IF(F14="A",0,F14)*$F$4+IF(G14="A",0,G14)*$G$4)/(IF(E14="A",0,$E$4)+IF(F14="A",0,$F$4)+IF(G14="A",0,$G$4))</f>
        <v>14.481481481481481</v>
      </c>
      <c r="E14" s="29">
        <v>13.5</v>
      </c>
      <c r="F14" s="29">
        <v>15.277777777777779</v>
      </c>
      <c r="G14" s="29">
        <f>(IF(H14="A",0,H14)*$H$4+IF(I14="A",0,I14)*$I$4+IF(J14="A",0,J14)*$J$4+IF(K14="A",0,K14)*$K$4+IF(L14="A",0,L14)*$L$4)/(IF(H14="A",0,$H$4)+IF(I14="A",0,$I$4)+IF(J14="A",0,$J$4)+IF(K14="A",0,$K$4)+IF(L14="A",0,$L$4))</f>
        <v>14.666666666666666</v>
      </c>
      <c r="H14" s="29">
        <v>12</v>
      </c>
      <c r="I14" s="29">
        <v>18</v>
      </c>
      <c r="J14" s="29">
        <v>15</v>
      </c>
      <c r="K14" s="29">
        <v>14</v>
      </c>
      <c r="L14" s="29">
        <v>8</v>
      </c>
      <c r="M14" s="17">
        <f>RANK(D14,$D$8:$D$41)</f>
        <v>7</v>
      </c>
      <c r="N14" s="17">
        <f>RANK(G14,$G$8:$G$41)</f>
        <v>7</v>
      </c>
    </row>
    <row r="15" spans="1:14" ht="18" customHeight="1">
      <c r="A15" s="13"/>
      <c r="B15" s="5">
        <v>8</v>
      </c>
      <c r="C15" s="37" t="s">
        <v>29</v>
      </c>
      <c r="D15" s="35">
        <f>(IF(E15="A",0,E15)*$E$4+IF(F15="A",0,F15)*$F$4+IF(G15="A",0,G15)*$G$4)/(IF(E15="A",0,$E$4)+IF(F15="A",0,$F$4)+IF(G15="A",0,$G$4))</f>
        <v>13.88888888888889</v>
      </c>
      <c r="E15" s="29">
        <v>13.583333333333334</v>
      </c>
      <c r="F15" s="29">
        <v>13</v>
      </c>
      <c r="G15" s="29">
        <f>(IF(H15="A",0,H15)*$H$4+IF(I15="A",0,I15)*$I$4+IF(J15="A",0,J15)*$J$4+IF(K15="A",0,K15)*$K$4+IF(L15="A",0,L15)*$L$4)/(IF(H15="A",0,$H$4)+IF(I15="A",0,$I$4)+IF(J15="A",0,$J$4)+IF(K15="A",0,$K$4)+IF(L15="A",0,$L$4))</f>
        <v>15.083333333333334</v>
      </c>
      <c r="H15" s="29">
        <v>15.5</v>
      </c>
      <c r="I15" s="29">
        <v>20</v>
      </c>
      <c r="J15" s="29">
        <v>13</v>
      </c>
      <c r="K15" s="29">
        <v>14.5</v>
      </c>
      <c r="L15" s="29"/>
      <c r="M15" s="17">
        <f>RANK(D15,$D$8:$D$41)</f>
        <v>8</v>
      </c>
      <c r="N15" s="17">
        <f>RANK(G15,$G$8:$G$41)</f>
        <v>6</v>
      </c>
    </row>
    <row r="16" spans="1:14" ht="18" customHeight="1">
      <c r="A16" s="13"/>
      <c r="B16" s="5">
        <v>9</v>
      </c>
      <c r="C16" s="37" t="s">
        <v>30</v>
      </c>
      <c r="D16" s="35">
        <f>(IF(E16="A",0,E16)*$E$4+IF(F16="A",0,F16)*$F$4+IF(G16="A",0,G16)*$G$4)/(IF(E16="A",0,$E$4)+IF(F16="A",0,$F$4)+IF(G16="A",0,$G$4))</f>
        <v>13.351851851851851</v>
      </c>
      <c r="E16" s="29">
        <v>14.333333333333334</v>
      </c>
      <c r="F16" s="29">
        <v>14.055555555555555</v>
      </c>
      <c r="G16" s="29">
        <f>(IF(H16="A",0,H16)*$H$4+IF(I16="A",0,I16)*$I$4+IF(J16="A",0,J16)*$J$4+IF(K16="A",0,K16)*$K$4+IF(L16="A",0,L16)*$L$4)/(IF(H16="A",0,$H$4)+IF(I16="A",0,$I$4)+IF(J16="A",0,$J$4)+IF(K16="A",0,$K$4)+IF(L16="A",0,$L$4))</f>
        <v>11.666666666666666</v>
      </c>
      <c r="H16" s="29">
        <v>7</v>
      </c>
      <c r="I16" s="29">
        <v>16</v>
      </c>
      <c r="J16" s="29">
        <v>12</v>
      </c>
      <c r="K16" s="29">
        <v>11.5</v>
      </c>
      <c r="L16" s="29">
        <v>12</v>
      </c>
      <c r="M16" s="17">
        <f>RANK(D16,$D$8:$D$41)</f>
        <v>9</v>
      </c>
      <c r="N16" s="17">
        <f>RANK(G16,$G$8:$G$41)</f>
        <v>16</v>
      </c>
    </row>
    <row r="17" spans="1:14" ht="18" customHeight="1">
      <c r="A17" s="13"/>
      <c r="B17" s="5">
        <v>10</v>
      </c>
      <c r="C17" s="37" t="s">
        <v>31</v>
      </c>
      <c r="D17" s="35">
        <f>(IF(E17="A",0,E17)*$E$4+IF(F17="A",0,F17)*$F$4+IF(G17="A",0,G17)*$G$4)/(IF(E17="A",0,$E$4)+IF(F17="A",0,$F$4)+IF(G17="A",0,$G$4))</f>
        <v>13</v>
      </c>
      <c r="E17" s="29">
        <v>14</v>
      </c>
      <c r="F17" s="29">
        <v>12.833333333333334</v>
      </c>
      <c r="G17" s="29">
        <f>(IF(H17="A",0,H17)*$H$4+IF(I17="A",0,I17)*$I$4+IF(J17="A",0,J17)*$J$4+IF(K17="A",0,K17)*$K$4+IF(L17="A",0,L17)*$L$4)/(IF(H17="A",0,$H$4)+IF(I17="A",0,$I$4)+IF(J17="A",0,$J$4)+IF(K17="A",0,$K$4)+IF(L17="A",0,$L$4))</f>
        <v>12.166666666666666</v>
      </c>
      <c r="H17" s="29">
        <v>15</v>
      </c>
      <c r="I17" s="29">
        <v>8</v>
      </c>
      <c r="J17" s="29">
        <v>15</v>
      </c>
      <c r="K17" s="29">
        <v>10</v>
      </c>
      <c r="L17" s="29">
        <v>11</v>
      </c>
      <c r="M17" s="17">
        <f>RANK(D17,$D$8:$D$41)</f>
        <v>10</v>
      </c>
      <c r="N17" s="17">
        <f>RANK(G17,$G$8:$G$41)</f>
        <v>10</v>
      </c>
    </row>
    <row r="18" spans="1:14" ht="18" customHeight="1">
      <c r="A18" s="13"/>
      <c r="B18" s="5">
        <v>11</v>
      </c>
      <c r="C18" s="37" t="s">
        <v>32</v>
      </c>
      <c r="D18" s="35">
        <f>(IF(E18="A",0,E18)*$E$4+IF(F18="A",0,F18)*$F$4+IF(G18="A",0,G18)*$G$4)/(IF(E18="A",0,$E$4)+IF(F18="A",0,$F$4)+IF(G18="A",0,$G$4))</f>
        <v>12.166666666666666</v>
      </c>
      <c r="E18" s="29">
        <v>7.583333333333333</v>
      </c>
      <c r="F18" s="29">
        <v>15</v>
      </c>
      <c r="G18" s="29">
        <f>(IF(H18="A",0,H18)*$H$4+IF(I18="A",0,I18)*$I$4+IF(J18="A",0,J18)*$J$4+IF(K18="A",0,K18)*$K$4+IF(L18="A",0,L18)*$L$4)/(IF(H18="A",0,$H$4)+IF(I18="A",0,$I$4)+IF(J18="A",0,$J$4)+IF(K18="A",0,$K$4)+IF(L18="A",0,$L$4))</f>
        <v>13.916666666666666</v>
      </c>
      <c r="H18" s="29">
        <v>15.5</v>
      </c>
      <c r="I18" s="29">
        <v>19</v>
      </c>
      <c r="J18" s="29">
        <v>12</v>
      </c>
      <c r="K18" s="29">
        <v>12.5</v>
      </c>
      <c r="L18" s="29">
        <v>6</v>
      </c>
      <c r="M18" s="17">
        <f>RANK(D18,$D$8:$D$41)</f>
        <v>11</v>
      </c>
      <c r="N18" s="17">
        <f>RANK(G18,$G$8:$G$41)</f>
        <v>9</v>
      </c>
    </row>
    <row r="19" spans="1:14" ht="18" customHeight="1">
      <c r="A19" s="13"/>
      <c r="B19" s="5">
        <v>12</v>
      </c>
      <c r="C19" s="37" t="s">
        <v>33</v>
      </c>
      <c r="D19" s="35">
        <f>(IF(E19="A",0,E19)*$E$4+IF(F19="A",0,F19)*$F$4+IF(G19="A",0,G19)*$G$4)/(IF(E19="A",0,$E$4)+IF(F19="A",0,$F$4)+IF(G19="A",0,$G$4))</f>
        <v>11.972222222222221</v>
      </c>
      <c r="E19" s="29">
        <v>12.583333333333334</v>
      </c>
      <c r="F19" s="29">
        <v>13.166666666666666</v>
      </c>
      <c r="G19" s="29">
        <f>(IF(H19="A",0,H19)*$H$4+IF(I19="A",0,I19)*$I$4+IF(J19="A",0,J19)*$J$4+IF(K19="A",0,K19)*$K$4+IF(L19="A",0,L19)*$L$4)/(IF(H19="A",0,$H$4)+IF(I19="A",0,$I$4)+IF(J19="A",0,$J$4)+IF(K19="A",0,$K$4)+IF(L19="A",0,$L$4))</f>
        <v>10.166666666666666</v>
      </c>
      <c r="H19" s="29">
        <v>12</v>
      </c>
      <c r="I19" s="29">
        <v>17</v>
      </c>
      <c r="J19" s="29">
        <v>4</v>
      </c>
      <c r="K19" s="29">
        <v>12</v>
      </c>
      <c r="L19" s="29">
        <v>3</v>
      </c>
      <c r="M19" s="17">
        <f>RANK(D19,$D$8:$D$41)</f>
        <v>12</v>
      </c>
      <c r="N19" s="17">
        <f>RANK(G19,$G$8:$G$41)</f>
        <v>19</v>
      </c>
    </row>
    <row r="20" spans="1:14" ht="18" customHeight="1">
      <c r="A20" s="13"/>
      <c r="B20" s="5">
        <v>13</v>
      </c>
      <c r="C20" s="37" t="s">
        <v>34</v>
      </c>
      <c r="D20" s="35">
        <f>(IF(E20="A",0,E20)*$E$4+IF(F20="A",0,F20)*$F$4+IF(G20="A",0,G20)*$G$4)/(IF(E20="A",0,$E$4)+IF(F20="A",0,$F$4)+IF(G20="A",0,$G$4))</f>
        <v>11.574074074074074</v>
      </c>
      <c r="E20" s="29">
        <v>12.583333333333334</v>
      </c>
      <c r="F20" s="29">
        <v>10.38888888888889</v>
      </c>
      <c r="G20" s="29">
        <f>(IF(H20="A",0,H20)*$H$4+IF(I20="A",0,I20)*$I$4+IF(J20="A",0,J20)*$J$4+IF(K20="A",0,K20)*$K$4+IF(L20="A",0,L20)*$L$4)/(IF(H20="A",0,$H$4)+IF(I20="A",0,$I$4)+IF(J20="A",0,$J$4)+IF(K20="A",0,$K$4)+IF(L20="A",0,$L$4))</f>
        <v>11.75</v>
      </c>
      <c r="H20" s="29">
        <v>16.5</v>
      </c>
      <c r="I20" s="29">
        <v>13</v>
      </c>
      <c r="J20" s="29">
        <v>11</v>
      </c>
      <c r="K20" s="29">
        <v>9.5</v>
      </c>
      <c r="L20" s="29">
        <v>7</v>
      </c>
      <c r="M20" s="17">
        <f>RANK(D20,$D$8:$D$41)</f>
        <v>13</v>
      </c>
      <c r="N20" s="17">
        <f>RANK(G20,$G$8:$G$41)</f>
        <v>14</v>
      </c>
    </row>
    <row r="21" spans="1:14" ht="18" customHeight="1">
      <c r="A21" s="13"/>
      <c r="B21" s="5">
        <v>14</v>
      </c>
      <c r="C21" s="37" t="s">
        <v>35</v>
      </c>
      <c r="D21" s="35">
        <f>(IF(E21="A",0,E21)*$E$4+IF(F21="A",0,F21)*$F$4+IF(G21="A",0,G21)*$G$4)/(IF(E21="A",0,$E$4)+IF(F21="A",0,$F$4)+IF(G21="A",0,$G$4))</f>
        <v>11.046296296296296</v>
      </c>
      <c r="E21" s="29">
        <v>10</v>
      </c>
      <c r="F21" s="29">
        <v>11.38888888888889</v>
      </c>
      <c r="G21" s="29">
        <f>(IF(H21="A",0,H21)*$H$4+IF(I21="A",0,I21)*$I$4+IF(J21="A",0,J21)*$J$4+IF(K21="A",0,K21)*$K$4+IF(L21="A",0,L21)*$L$4)/(IF(H21="A",0,$H$4)+IF(I21="A",0,$I$4)+IF(J21="A",0,$J$4)+IF(K21="A",0,$K$4)+IF(L21="A",0,$L$4))</f>
        <v>11.75</v>
      </c>
      <c r="H21" s="29">
        <v>11.5</v>
      </c>
      <c r="I21" s="29">
        <v>18</v>
      </c>
      <c r="J21" s="29">
        <v>10</v>
      </c>
      <c r="K21" s="29">
        <v>10.5</v>
      </c>
      <c r="L21" s="29"/>
      <c r="M21" s="17">
        <f>RANK(D21,$D$8:$D$41)</f>
        <v>14</v>
      </c>
      <c r="N21" s="17">
        <f>RANK(G21,$G$8:$G$41)</f>
        <v>14</v>
      </c>
    </row>
    <row r="22" spans="1:14" ht="18" customHeight="1">
      <c r="A22" s="13"/>
      <c r="B22" s="5">
        <v>15</v>
      </c>
      <c r="C22" s="37" t="s">
        <v>36</v>
      </c>
      <c r="D22" s="35">
        <f>(IF(E22="A",0,E22)*$E$4+IF(F22="A",0,F22)*$F$4+IF(G22="A",0,G22)*$G$4)/(IF(E22="A",0,$E$4)+IF(F22="A",0,$F$4)+IF(G22="A",0,$G$4))</f>
        <v>11.046296296296296</v>
      </c>
      <c r="E22" s="29">
        <v>9.833333333333334</v>
      </c>
      <c r="F22" s="29">
        <v>13.88888888888889</v>
      </c>
      <c r="G22" s="29">
        <f>(IF(H22="A",0,H22)*$H$4+IF(I22="A",0,I22)*$I$4+IF(J22="A",0,J22)*$J$4+IF(K22="A",0,K22)*$K$4+IF(L22="A",0,L22)*$L$4)/(IF(H22="A",0,$H$4)+IF(I22="A",0,$I$4)+IF(J22="A",0,$J$4)+IF(K22="A",0,$K$4)+IF(L22="A",0,$L$4))</f>
        <v>9.416666666666666</v>
      </c>
      <c r="H22" s="29">
        <v>11.5</v>
      </c>
      <c r="I22" s="29">
        <v>17</v>
      </c>
      <c r="J22" s="29">
        <v>6</v>
      </c>
      <c r="K22" s="29">
        <v>8</v>
      </c>
      <c r="L22" s="29"/>
      <c r="M22" s="17">
        <f>RANK(D22,$D$8:$D$41)</f>
        <v>14</v>
      </c>
      <c r="N22" s="17">
        <f>RANK(G22,$G$8:$G$41)</f>
        <v>21</v>
      </c>
    </row>
    <row r="23" spans="1:14" ht="18" customHeight="1">
      <c r="A23" s="13"/>
      <c r="B23" s="5">
        <v>16</v>
      </c>
      <c r="C23" s="37" t="s">
        <v>37</v>
      </c>
      <c r="D23" s="35">
        <f>(IF(E23="A",0,E23)*$E$4+IF(F23="A",0,F23)*$F$4+IF(G23="A",0,G23)*$G$4)/(IF(E23="A",0,$E$4)+IF(F23="A",0,$F$4)+IF(G23="A",0,$G$4))</f>
        <v>10.88888888888889</v>
      </c>
      <c r="E23" s="29">
        <v>11.083333333333334</v>
      </c>
      <c r="F23" s="29">
        <v>9.5</v>
      </c>
      <c r="G23" s="29">
        <f>(IF(H23="A",0,H23)*$H$4+IF(I23="A",0,I23)*$I$4+IF(J23="A",0,J23)*$J$4+IF(K23="A",0,K23)*$K$4+IF(L23="A",0,L23)*$L$4)/(IF(H23="A",0,$H$4)+IF(I23="A",0,$I$4)+IF(J23="A",0,$J$4)+IF(K23="A",0,$K$4)+IF(L23="A",0,$L$4))</f>
        <v>12.083333333333334</v>
      </c>
      <c r="H23" s="29">
        <v>12.5</v>
      </c>
      <c r="I23" s="29">
        <v>15</v>
      </c>
      <c r="J23" s="29">
        <v>12</v>
      </c>
      <c r="K23" s="29">
        <v>10.5</v>
      </c>
      <c r="L23" s="29">
        <v>2</v>
      </c>
      <c r="M23" s="17">
        <f>RANK(D23,$D$8:$D$41)</f>
        <v>16</v>
      </c>
      <c r="N23" s="17">
        <f>RANK(G23,$G$8:$G$41)</f>
        <v>12</v>
      </c>
    </row>
    <row r="24" spans="1:14" ht="18" customHeight="1">
      <c r="A24" s="13"/>
      <c r="B24" s="5">
        <v>17</v>
      </c>
      <c r="C24" s="37" t="s">
        <v>38</v>
      </c>
      <c r="D24" s="35">
        <f>(IF(E24="A",0,E24)*$E$4+IF(F24="A",0,F24)*$F$4+IF(G24="A",0,G24)*$G$4)/(IF(E24="A",0,$E$4)+IF(F24="A",0,$F$4)+IF(G24="A",0,$G$4))</f>
        <v>10.574074074074074</v>
      </c>
      <c r="E24" s="29">
        <v>10.333333333333334</v>
      </c>
      <c r="F24" s="29">
        <v>9.222222222222221</v>
      </c>
      <c r="G24" s="29">
        <f>(IF(H24="A",0,H24)*$H$4+IF(I24="A",0,I24)*$I$4+IF(J24="A",0,J24)*$J$4+IF(K24="A",0,K24)*$K$4+IF(L24="A",0,L24)*$L$4)/(IF(H24="A",0,$H$4)+IF(I24="A",0,$I$4)+IF(J24="A",0,$J$4)+IF(K24="A",0,$K$4)+IF(L24="A",0,$L$4))</f>
        <v>12.166666666666666</v>
      </c>
      <c r="H24" s="29">
        <v>12.5</v>
      </c>
      <c r="I24" s="29" t="s">
        <v>21</v>
      </c>
      <c r="J24" s="29">
        <v>12</v>
      </c>
      <c r="K24" s="29" t="s">
        <v>21</v>
      </c>
      <c r="L24" s="29">
        <v>8</v>
      </c>
      <c r="M24" s="17">
        <f>RANK(D24,$D$8:$D$41)</f>
        <v>17</v>
      </c>
      <c r="N24" s="17">
        <f>RANK(G24,$G$8:$G$41)</f>
        <v>10</v>
      </c>
    </row>
    <row r="25" spans="1:14" ht="18" customHeight="1">
      <c r="A25" s="13"/>
      <c r="B25" s="5">
        <v>18</v>
      </c>
      <c r="C25" s="37" t="s">
        <v>39</v>
      </c>
      <c r="D25" s="35">
        <f>(IF(E25="A",0,E25)*$E$4+IF(F25="A",0,F25)*$F$4+IF(G25="A",0,G25)*$G$4)/(IF(E25="A",0,$E$4)+IF(F25="A",0,$F$4)+IF(G25="A",0,$G$4))</f>
        <v>10.5</v>
      </c>
      <c r="E25" s="29">
        <v>12.083333333333334</v>
      </c>
      <c r="F25" s="29">
        <v>8</v>
      </c>
      <c r="G25" s="29">
        <f>(IF(H25="A",0,H25)*$H$4+IF(I25="A",0,I25)*$I$4+IF(J25="A",0,J25)*$J$4+IF(K25="A",0,K25)*$K$4+IF(L25="A",0,L25)*$L$4)/(IF(H25="A",0,$H$4)+IF(I25="A",0,$I$4)+IF(J25="A",0,$J$4)+IF(K25="A",0,$K$4)+IF(L25="A",0,$L$4))</f>
        <v>11.416666666666666</v>
      </c>
      <c r="H25" s="29">
        <v>8.5</v>
      </c>
      <c r="I25" s="29">
        <v>20</v>
      </c>
      <c r="J25" s="29">
        <v>12</v>
      </c>
      <c r="K25" s="29">
        <v>8</v>
      </c>
      <c r="L25" s="29">
        <v>4</v>
      </c>
      <c r="M25" s="17">
        <f>RANK(D25,$D$8:$D$41)</f>
        <v>18</v>
      </c>
      <c r="N25" s="17">
        <f>RANK(G25,$G$8:$G$41)</f>
        <v>17</v>
      </c>
    </row>
    <row r="26" spans="1:14" ht="18" customHeight="1">
      <c r="A26" s="13"/>
      <c r="B26" s="5">
        <v>19</v>
      </c>
      <c r="C26" s="37" t="s">
        <v>40</v>
      </c>
      <c r="D26" s="35">
        <f>(IF(E26="A",0,E26)*$E$4+IF(F26="A",0,F26)*$F$4+IF(G26="A",0,G26)*$G$4)/(IF(E26="A",0,$E$4)+IF(F26="A",0,$F$4)+IF(G26="A",0,$G$4))</f>
        <v>10.027777777777779</v>
      </c>
      <c r="E26" s="29">
        <v>8.333333333333334</v>
      </c>
      <c r="F26" s="29">
        <v>9.833333333333334</v>
      </c>
      <c r="G26" s="29">
        <f>(IF(H26="A",0,H26)*$H$4+IF(I26="A",0,I26)*$I$4+IF(J26="A",0,J26)*$J$4+IF(K26="A",0,K26)*$K$4+IF(L26="A",0,L26)*$L$4)/(IF(H26="A",0,$H$4)+IF(I26="A",0,$I$4)+IF(J26="A",0,$J$4)+IF(K26="A",0,$K$4)+IF(L26="A",0,$L$4))</f>
        <v>11.916666666666666</v>
      </c>
      <c r="H26" s="29">
        <v>12.5</v>
      </c>
      <c r="I26" s="29">
        <v>18</v>
      </c>
      <c r="J26" s="29">
        <v>10</v>
      </c>
      <c r="K26" s="29">
        <v>10.5</v>
      </c>
      <c r="L26" s="29"/>
      <c r="M26" s="17">
        <f>RANK(D26,$D$8:$D$41)</f>
        <v>19</v>
      </c>
      <c r="N26" s="17">
        <f>RANK(G26,$G$8:$G$41)</f>
        <v>13</v>
      </c>
    </row>
    <row r="27" spans="1:14" ht="18" customHeight="1">
      <c r="A27" s="13"/>
      <c r="B27" s="5">
        <v>20</v>
      </c>
      <c r="C27" s="37"/>
      <c r="D27" s="35">
        <f>(IF(E27="A",0,E27)*$E$4+IF(F27="A",0,F27)*$F$4+IF(G27="A",0,G27)*$G$4)/(IF(E27="A",0,$E$4)+IF(F27="A",0,$F$4)+IF(G27="A",0,$G$4))</f>
        <v>9.583333333333334</v>
      </c>
      <c r="E27" s="29">
        <v>10.333333333333334</v>
      </c>
      <c r="F27" s="29">
        <v>8.166666666666666</v>
      </c>
      <c r="G27" s="29">
        <f>(IF(H27="A",0,H27)*$H$4+IF(I27="A",0,I27)*$I$4+IF(J27="A",0,J27)*$J$4+IF(K27="A",0,K27)*$K$4+IF(L27="A",0,L27)*$L$4)/(IF(H27="A",0,$H$4)+IF(I27="A",0,$I$4)+IF(J27="A",0,$J$4)+IF(K27="A",0,$K$4)+IF(L27="A",0,$L$4))</f>
        <v>10.25</v>
      </c>
      <c r="H27" s="29">
        <v>14</v>
      </c>
      <c r="I27" s="29">
        <v>15</v>
      </c>
      <c r="J27" s="38" t="s">
        <v>21</v>
      </c>
      <c r="K27" s="29">
        <v>6</v>
      </c>
      <c r="L27" s="29"/>
      <c r="M27" s="17">
        <f>RANK(D27,$D$8:$D$41)</f>
        <v>20</v>
      </c>
      <c r="N27" s="17">
        <f>RANK(G27,$G$8:$G$41)</f>
        <v>18</v>
      </c>
    </row>
    <row r="28" spans="1:14" ht="18" customHeight="1">
      <c r="A28" s="13"/>
      <c r="B28" s="5">
        <v>21</v>
      </c>
      <c r="C28" s="37"/>
      <c r="D28" s="35">
        <f>(IF(E28="A",0,E28)*$E$4+IF(F28="A",0,F28)*$F$4+IF(G28="A",0,G28)*$G$4)/(IF(E28="A",0,$E$4)+IF(F28="A",0,$F$4)+IF(G28="A",0,$G$4))</f>
        <v>9.481481481481481</v>
      </c>
      <c r="E28" s="29">
        <v>14.083333333333334</v>
      </c>
      <c r="F28" s="29">
        <v>9.61111111111111</v>
      </c>
      <c r="G28" s="29">
        <f>(IF(H28="A",0,H28)*$H$4+IF(I28="A",0,I28)*$I$4+IF(J28="A",0,J28)*$J$4+IF(K28="A",0,K28)*$K$4+IF(L28="A",0,L28)*$L$4)/(IF(H28="A",0,$H$4)+IF(I28="A",0,$I$4)+IF(J28="A",0,$J$4)+IF(K28="A",0,$K$4)+IF(L28="A",0,$L$4))</f>
        <v>4.75</v>
      </c>
      <c r="H28" s="29">
        <v>9</v>
      </c>
      <c r="I28" s="29">
        <v>0</v>
      </c>
      <c r="J28" s="29">
        <v>5</v>
      </c>
      <c r="K28" s="29" t="s">
        <v>21</v>
      </c>
      <c r="L28" s="29"/>
      <c r="M28" s="17">
        <f>RANK(D28,$D$8:$D$41)</f>
        <v>21</v>
      </c>
      <c r="N28" s="17">
        <f>RANK(G28,$G$8:$G$41)</f>
        <v>31</v>
      </c>
    </row>
    <row r="29" spans="1:14" ht="18" customHeight="1">
      <c r="A29" s="13"/>
      <c r="B29" s="5">
        <v>22</v>
      </c>
      <c r="C29" s="37"/>
      <c r="D29" s="35">
        <f>(IF(E29="A",0,E29)*$E$4+IF(F29="A",0,F29)*$F$4+IF(G29="A",0,G29)*$G$4)/(IF(E29="A",0,$E$4)+IF(F29="A",0,$F$4)+IF(G29="A",0,$G$4))</f>
        <v>8.958333333333334</v>
      </c>
      <c r="E29" s="29">
        <v>9.25</v>
      </c>
      <c r="F29" s="29">
        <v>10.75</v>
      </c>
      <c r="G29" s="29">
        <f>(IF(H29="A",0,H29)*$H$4+IF(I29="A",0,I29)*$I$4+IF(J29="A",0,J29)*$J$4+IF(K29="A",0,K29)*$K$4+IF(L29="A",0,L29)*$L$4)/(IF(H29="A",0,$H$4)+IF(I29="A",0,$I$4)+IF(J29="A",0,$J$4)+IF(K29="A",0,$K$4)+IF(L29="A",0,$L$4))</f>
        <v>6.875</v>
      </c>
      <c r="H29" s="29">
        <v>9.5</v>
      </c>
      <c r="I29" s="29">
        <v>6</v>
      </c>
      <c r="J29" s="29">
        <v>6</v>
      </c>
      <c r="K29" s="29" t="s">
        <v>21</v>
      </c>
      <c r="L29" s="29">
        <v>10.5</v>
      </c>
      <c r="M29" s="17">
        <f>RANK(D29,$D$8:$D$41)</f>
        <v>22</v>
      </c>
      <c r="N29" s="17">
        <f>RANK(G29,$G$8:$G$41)</f>
        <v>25</v>
      </c>
    </row>
    <row r="30" spans="1:14" ht="18" customHeight="1">
      <c r="A30" s="13"/>
      <c r="B30" s="5">
        <v>23</v>
      </c>
      <c r="C30" s="37"/>
      <c r="D30" s="35">
        <f>(IF(E30="A",0,E30)*$E$4+IF(F30="A",0,F30)*$F$4+IF(G30="A",0,G30)*$G$4)/(IF(E30="A",0,$E$4)+IF(F30="A",0,$F$4)+IF(G30="A",0,$G$4))</f>
        <v>8.87037037037037</v>
      </c>
      <c r="E30" s="29">
        <v>8.583333333333334</v>
      </c>
      <c r="F30" s="29">
        <v>9.444444444444445</v>
      </c>
      <c r="G30" s="29">
        <f>(IF(H30="A",0,H30)*$H$4+IF(I30="A",0,I30)*$I$4+IF(J30="A",0,J30)*$J$4+IF(K30="A",0,K30)*$K$4+IF(L30="A",0,L30)*$L$4)/(IF(H30="A",0,$H$4)+IF(I30="A",0,$I$4)+IF(J30="A",0,$J$4)+IF(K30="A",0,$K$4)+IF(L30="A",0,$L$4))</f>
        <v>8.583333333333334</v>
      </c>
      <c r="H30" s="29">
        <v>6.5</v>
      </c>
      <c r="I30" s="29">
        <v>9</v>
      </c>
      <c r="J30" s="29">
        <v>12</v>
      </c>
      <c r="K30" s="29">
        <v>6</v>
      </c>
      <c r="L30" s="29"/>
      <c r="M30" s="17">
        <f>RANK(D30,$D$8:$D$41)</f>
        <v>23</v>
      </c>
      <c r="N30" s="17">
        <f>RANK(G30,$G$8:$G$41)</f>
        <v>22</v>
      </c>
    </row>
    <row r="31" spans="1:14" ht="18" customHeight="1">
      <c r="A31" s="13"/>
      <c r="B31" s="5">
        <v>24</v>
      </c>
      <c r="C31" s="37"/>
      <c r="D31" s="35">
        <f>(IF(E31="A",0,E31)*$E$4+IF(F31="A",0,F31)*$F$4+IF(G31="A",0,G31)*$G$4)/(IF(E31="A",0,$E$4)+IF(F31="A",0,$F$4)+IF(G31="A",0,$G$4))</f>
        <v>8.685185185185185</v>
      </c>
      <c r="E31" s="29">
        <v>7.833333333333333</v>
      </c>
      <c r="F31" s="29">
        <v>8.722222222222221</v>
      </c>
      <c r="G31" s="29">
        <f>(IF(H31="A",0,H31)*$H$4+IF(I31="A",0,I31)*$I$4+IF(J31="A",0,J31)*$J$4+IF(K31="A",0,K31)*$K$4+IF(L31="A",0,L31)*$L$4)/(IF(H31="A",0,$H$4)+IF(I31="A",0,$I$4)+IF(J31="A",0,$J$4)+IF(K31="A",0,$K$4)+IF(L31="A",0,$L$4))</f>
        <v>9.5</v>
      </c>
      <c r="H31" s="29">
        <v>8</v>
      </c>
      <c r="I31" s="29">
        <v>15</v>
      </c>
      <c r="J31" s="29">
        <v>11</v>
      </c>
      <c r="K31" s="29">
        <v>6</v>
      </c>
      <c r="L31" s="29"/>
      <c r="M31" s="17">
        <f>RANK(D31,$D$8:$D$41)</f>
        <v>24</v>
      </c>
      <c r="N31" s="17">
        <f>RANK(G31,$G$8:$G$41)</f>
        <v>20</v>
      </c>
    </row>
    <row r="32" spans="1:14" ht="18" customHeight="1">
      <c r="A32" s="13"/>
      <c r="B32" s="5">
        <v>25</v>
      </c>
      <c r="C32" s="37"/>
      <c r="D32" s="35">
        <f>(IF(E32="A",0,E32)*$E$4+IF(F32="A",0,F32)*$F$4+IF(G32="A",0,G32)*$G$4)/(IF(E32="A",0,$E$4)+IF(F32="A",0,$F$4)+IF(G32="A",0,$G$4))</f>
        <v>8.351851851851851</v>
      </c>
      <c r="E32" s="29">
        <v>7.666666666666667</v>
      </c>
      <c r="F32" s="29">
        <v>10.38888888888889</v>
      </c>
      <c r="G32" s="29">
        <f>(IF(H32="A",0,H32)*$H$4+IF(I32="A",0,I32)*$I$4+IF(J32="A",0,J32)*$J$4+IF(K32="A",0,K32)*$K$4+IF(L32="A",0,L32)*$L$4)/(IF(H32="A",0,$H$4)+IF(I32="A",0,$I$4)+IF(J32="A",0,$J$4)+IF(K32="A",0,$K$4)+IF(L32="A",0,$L$4))</f>
        <v>7</v>
      </c>
      <c r="H32" s="29">
        <v>9</v>
      </c>
      <c r="I32" s="29">
        <v>9</v>
      </c>
      <c r="J32" s="38" t="s">
        <v>21</v>
      </c>
      <c r="K32" s="29">
        <v>5</v>
      </c>
      <c r="L32" s="29"/>
      <c r="M32" s="17">
        <f>RANK(D32,$D$8:$D$41)</f>
        <v>25</v>
      </c>
      <c r="N32" s="17">
        <f>RANK(G32,$G$8:$G$41)</f>
        <v>24</v>
      </c>
    </row>
    <row r="33" spans="1:14" ht="18" customHeight="1">
      <c r="A33" s="13"/>
      <c r="B33" s="5">
        <v>26</v>
      </c>
      <c r="C33" s="37"/>
      <c r="D33" s="35">
        <f>(IF(E33="A",0,E33)*$E$4+IF(F33="A",0,F33)*$F$4+IF(G33="A",0,G33)*$G$4)/(IF(E33="A",0,$E$4)+IF(F33="A",0,$F$4)+IF(G33="A",0,$G$4))</f>
        <v>7.333333333333333</v>
      </c>
      <c r="E33" s="29">
        <v>7.5</v>
      </c>
      <c r="F33" s="29">
        <v>9.5</v>
      </c>
      <c r="G33" s="29">
        <f>(IF(H33="A",0,H33)*$H$4+IF(I33="A",0,I33)*$I$4+IF(J33="A",0,J33)*$J$4+IF(K33="A",0,K33)*$K$4+IF(L33="A",0,L33)*$L$4)/(IF(H33="A",0,$H$4)+IF(I33="A",0,$I$4)+IF(J33="A",0,$J$4)+IF(K33="A",0,$K$4)+IF(L33="A",0,$L$4))</f>
        <v>5</v>
      </c>
      <c r="H33" s="29">
        <v>5</v>
      </c>
      <c r="I33" s="29">
        <v>3</v>
      </c>
      <c r="J33" s="29">
        <v>7</v>
      </c>
      <c r="K33" s="29">
        <v>4</v>
      </c>
      <c r="L33" s="29"/>
      <c r="M33" s="17">
        <f>RANK(D33,$D$8:$D$41)</f>
        <v>26</v>
      </c>
      <c r="N33" s="17">
        <f>RANK(G33,$G$8:$G$41)</f>
        <v>30</v>
      </c>
    </row>
    <row r="34" spans="1:14" ht="18" customHeight="1">
      <c r="A34" s="13"/>
      <c r="B34" s="5">
        <v>27</v>
      </c>
      <c r="C34" s="37"/>
      <c r="D34" s="35">
        <f>(IF(E34="A",0,E34)*$E$4+IF(F34="A",0,F34)*$F$4+IF(G34="A",0,G34)*$G$4)/(IF(E34="A",0,$E$4)+IF(F34="A",0,$F$4)+IF(G34="A",0,$G$4))</f>
        <v>7.25</v>
      </c>
      <c r="E34" s="29">
        <v>6.75</v>
      </c>
      <c r="F34" s="29">
        <v>7.166666666666667</v>
      </c>
      <c r="G34" s="29">
        <f>(IF(H34="A",0,H34)*$H$4+IF(I34="A",0,I34)*$I$4+IF(J34="A",0,J34)*$J$4+IF(K34="A",0,K34)*$K$4+IF(L34="A",0,L34)*$L$4)/(IF(H34="A",0,$H$4)+IF(I34="A",0,$I$4)+IF(J34="A",0,$J$4)+IF(K34="A",0,$K$4)+IF(L34="A",0,$L$4))</f>
        <v>7.833333333333333</v>
      </c>
      <c r="H34" s="29">
        <v>11</v>
      </c>
      <c r="I34" s="29">
        <v>11</v>
      </c>
      <c r="J34" s="29">
        <v>7</v>
      </c>
      <c r="K34" s="29">
        <v>5.5</v>
      </c>
      <c r="L34" s="29"/>
      <c r="M34" s="17">
        <f>RANK(D34,$D$8:$D$41)</f>
        <v>27</v>
      </c>
      <c r="N34" s="17">
        <f>RANK(G34,$G$8:$G$41)</f>
        <v>23</v>
      </c>
    </row>
    <row r="35" spans="1:14" ht="18" customHeight="1">
      <c r="A35" s="13"/>
      <c r="B35" s="5">
        <v>28</v>
      </c>
      <c r="C35" s="37"/>
      <c r="D35" s="35">
        <f>(IF(E35="A",0,E35)*$E$4+IF(F35="A",0,F35)*$F$4+IF(G35="A",0,G35)*$G$4)/(IF(E35="A",0,$E$4)+IF(F35="A",0,$F$4)+IF(G35="A",0,$G$4))</f>
        <v>7.203703703703703</v>
      </c>
      <c r="E35" s="29">
        <v>9.666666666666666</v>
      </c>
      <c r="F35" s="29">
        <v>5.444444444444445</v>
      </c>
      <c r="G35" s="29">
        <f>(IF(H35="A",0,H35)*$H$4+IF(I35="A",0,I35)*$I$4+IF(J35="A",0,J35)*$J$4+IF(K35="A",0,K35)*$K$4+IF(L35="A",0,L35)*$L$4)/(IF(H35="A",0,$H$4)+IF(I35="A",0,$I$4)+IF(J35="A",0,$J$4)+IF(K35="A",0,$K$4)+IF(L35="A",0,$L$4))</f>
        <v>6.5</v>
      </c>
      <c r="H35" s="29">
        <v>11.5</v>
      </c>
      <c r="I35" s="29" t="s">
        <v>21</v>
      </c>
      <c r="J35" s="29">
        <v>4</v>
      </c>
      <c r="K35" s="29" t="s">
        <v>21</v>
      </c>
      <c r="L35" s="29">
        <v>6</v>
      </c>
      <c r="M35" s="17">
        <f>RANK(D35,$D$8:$D$41)</f>
        <v>28</v>
      </c>
      <c r="N35" s="17">
        <f>RANK(G35,$G$8:$G$41)</f>
        <v>27</v>
      </c>
    </row>
    <row r="36" spans="1:14" ht="18" customHeight="1">
      <c r="A36" s="13"/>
      <c r="B36" s="5">
        <v>29</v>
      </c>
      <c r="C36" s="37"/>
      <c r="D36" s="35">
        <f>(IF(E36="A",0,E36)*$E$4+IF(F36="A",0,F36)*$F$4+IF(G36="A",0,G36)*$G$4)/(IF(E36="A",0,$E$4)+IF(F36="A",0,$F$4)+IF(G36="A",0,$G$4))</f>
        <v>7.111111111111111</v>
      </c>
      <c r="E36" s="29">
        <v>8.083333333333334</v>
      </c>
      <c r="F36" s="29">
        <v>6.5</v>
      </c>
      <c r="G36" s="29">
        <f>(IF(H36="A",0,H36)*$H$4+IF(I36="A",0,I36)*$I$4+IF(J36="A",0,J36)*$J$4+IF(K36="A",0,K36)*$K$4+IF(L36="A",0,L36)*$L$4)/(IF(H36="A",0,$H$4)+IF(I36="A",0,$I$4)+IF(J36="A",0,$J$4)+IF(K36="A",0,$K$4)+IF(L36="A",0,$L$4))</f>
        <v>6.75</v>
      </c>
      <c r="H36" s="29">
        <v>5.5</v>
      </c>
      <c r="I36" s="29">
        <v>17</v>
      </c>
      <c r="J36" s="29">
        <v>5</v>
      </c>
      <c r="K36" s="29">
        <v>4</v>
      </c>
      <c r="L36" s="29"/>
      <c r="M36" s="17">
        <f>RANK(D36,$D$8:$D$41)</f>
        <v>29</v>
      </c>
      <c r="N36" s="17">
        <f>RANK(G36,$G$8:$G$41)</f>
        <v>26</v>
      </c>
    </row>
    <row r="37" spans="1:14" ht="18" customHeight="1">
      <c r="A37" s="13"/>
      <c r="B37" s="5">
        <v>30</v>
      </c>
      <c r="C37" s="37"/>
      <c r="D37" s="35">
        <f>(IF(E37="A",0,E37)*$E$4+IF(F37="A",0,F37)*$F$4+IF(G37="A",0,G37)*$G$4)/(IF(E37="A",0,$E$4)+IF(F37="A",0,$F$4)+IF(G37="A",0,$G$4))</f>
        <v>7.0092592592592595</v>
      </c>
      <c r="E37" s="29">
        <v>6.583333333333333</v>
      </c>
      <c r="F37" s="29">
        <v>8.11111111111111</v>
      </c>
      <c r="G37" s="29">
        <f>(IF(H37="A",0,H37)*$H$4+IF(I37="A",0,I37)*$I$4+IF(J37="A",0,J37)*$J$4+IF(K37="A",0,K37)*$K$4+IF(L37="A",0,L37)*$L$4)/(IF(H37="A",0,$H$4)+IF(I37="A",0,$I$4)+IF(J37="A",0,$J$4)+IF(K37="A",0,$K$4)+IF(L37="A",0,$L$4))</f>
        <v>6.333333333333333</v>
      </c>
      <c r="H37" s="29">
        <v>6</v>
      </c>
      <c r="I37" s="29">
        <v>2</v>
      </c>
      <c r="J37" s="29">
        <v>7</v>
      </c>
      <c r="K37" s="29">
        <v>8</v>
      </c>
      <c r="L37" s="29"/>
      <c r="M37" s="17">
        <f>RANK(D37,$D$8:$D$41)</f>
        <v>30</v>
      </c>
      <c r="N37" s="17">
        <f>RANK(G37,$G$8:$G$41)</f>
        <v>28</v>
      </c>
    </row>
    <row r="38" spans="1:14" ht="18" customHeight="1">
      <c r="A38" s="13"/>
      <c r="B38" s="5">
        <v>31</v>
      </c>
      <c r="C38" s="37"/>
      <c r="D38" s="35">
        <f>(IF(E38="A",0,E38)*$E$4+IF(F38="A",0,F38)*$F$4+IF(G38="A",0,G38)*$G$4)/(IF(E38="A",0,$E$4)+IF(F38="A",0,$F$4)+IF(G38="A",0,$G$4))</f>
        <v>5.555555555555555</v>
      </c>
      <c r="E38" s="29">
        <v>3.9166666666666665</v>
      </c>
      <c r="F38" s="29">
        <v>7</v>
      </c>
      <c r="G38" s="29">
        <f>(IF(H38="A",0,H38)*$H$4+IF(I38="A",0,I38)*$I$4+IF(J38="A",0,J38)*$J$4+IF(K38="A",0,K38)*$K$4+IF(L38="A",0,L38)*$L$4)/(IF(H38="A",0,$H$4)+IF(I38="A",0,$I$4)+IF(J38="A",0,$J$4)+IF(K38="A",0,$K$4)+IF(L38="A",0,$L$4))</f>
        <v>5.75</v>
      </c>
      <c r="H38" s="29">
        <v>7.5</v>
      </c>
      <c r="I38" s="29">
        <v>5</v>
      </c>
      <c r="J38" s="29">
        <v>5</v>
      </c>
      <c r="K38" s="29">
        <v>6</v>
      </c>
      <c r="L38" s="29"/>
      <c r="M38" s="17">
        <f>RANK(D38,$D$8:$D$41)</f>
        <v>31</v>
      </c>
      <c r="N38" s="17">
        <f>RANK(G38,$G$8:$G$41)</f>
        <v>29</v>
      </c>
    </row>
    <row r="39" spans="1:14" ht="18" customHeight="1">
      <c r="A39" s="13"/>
      <c r="B39" s="5">
        <v>32</v>
      </c>
      <c r="C39" s="37"/>
      <c r="D39" s="35">
        <f>(IF(E39="A",0,E39)*$E$4+IF(F39="A",0,F39)*$F$4+IF(G39="A",0,G39)*$G$4)/(IF(E39="A",0,$E$4)+IF(F39="A",0,$F$4)+IF(G39="A",0,$G$4))</f>
        <v>5.372222222222223</v>
      </c>
      <c r="E39" s="29">
        <v>6.75</v>
      </c>
      <c r="F39" s="29">
        <v>5.7</v>
      </c>
      <c r="G39" s="29">
        <f>(IF(H39="A",0,H39)*$H$4+IF(I39="A",0,I39)*$I$4+IF(J39="A",0,J39)*$J$4+IF(K39="A",0,K39)*$K$4+IF(L39="A",0,L39)*$L$4)/(IF(H39="A",0,$H$4)+IF(I39="A",0,$I$4)+IF(J39="A",0,$J$4)+IF(K39="A",0,$K$4)+IF(L39="A",0,$L$4))</f>
        <v>3.6666666666666665</v>
      </c>
      <c r="H39" s="29">
        <v>7</v>
      </c>
      <c r="I39" s="29" t="s">
        <v>21</v>
      </c>
      <c r="J39" s="29">
        <v>2</v>
      </c>
      <c r="K39" s="29" t="s">
        <v>21</v>
      </c>
      <c r="L39" s="29">
        <v>2.5</v>
      </c>
      <c r="M39" s="17">
        <f>RANK(D39,$D$8:$D$41)</f>
        <v>32</v>
      </c>
      <c r="N39" s="17">
        <f>RANK(G39,$G$8:$G$41)</f>
        <v>33</v>
      </c>
    </row>
    <row r="40" spans="1:14" ht="18" customHeight="1">
      <c r="A40" s="13"/>
      <c r="B40" s="5">
        <v>33</v>
      </c>
      <c r="C40" s="37"/>
      <c r="D40" s="35">
        <f>(IF(E40="A",0,E40)*$E$4+IF(F40="A",0,F40)*$F$4+IF(G40="A",0,G40)*$G$4)/(IF(E40="A",0,$E$4)+IF(F40="A",0,$F$4)+IF(G40="A",0,$G$4))</f>
        <v>5.277777777777778</v>
      </c>
      <c r="E40" s="29">
        <v>7.583333333333333</v>
      </c>
      <c r="F40" s="29">
        <v>4.333333333333333</v>
      </c>
      <c r="G40" s="29">
        <f>(IF(H40="A",0,H40)*$H$4+IF(I40="A",0,I40)*$I$4+IF(J40="A",0,J40)*$J$4+IF(K40="A",0,K40)*$K$4+IF(L40="A",0,L40)*$L$4)/(IF(H40="A",0,$H$4)+IF(I40="A",0,$I$4)+IF(J40="A",0,$J$4)+IF(K40="A",0,$K$4)+IF(L40="A",0,$L$4))</f>
        <v>3.9166666666666665</v>
      </c>
      <c r="H40" s="29">
        <v>4.5</v>
      </c>
      <c r="I40" s="29">
        <v>3</v>
      </c>
      <c r="J40" s="29">
        <v>5</v>
      </c>
      <c r="K40" s="29">
        <v>3</v>
      </c>
      <c r="L40" s="29">
        <v>5</v>
      </c>
      <c r="M40" s="17">
        <f>RANK(D40,$D$8:$D$41)</f>
        <v>33</v>
      </c>
      <c r="N40" s="17">
        <f>RANK(G40,$G$8:$G$41)</f>
        <v>32</v>
      </c>
    </row>
    <row r="41" spans="1:14" ht="18" customHeight="1" thickBot="1">
      <c r="A41" s="13"/>
      <c r="B41" s="5">
        <v>34</v>
      </c>
      <c r="C41" s="37"/>
      <c r="D41" s="35">
        <f>(IF(E41="A",0,E41)*$E$4+IF(F41="A",0,F41)*$F$4+IF(G41="A",0,G41)*$G$4)/(IF(E41="A",0,$E$4)+IF(F41="A",0,$F$4)+IF(G41="A",0,$G$4))</f>
        <v>2.314814814814815</v>
      </c>
      <c r="E41" s="29">
        <v>4.5</v>
      </c>
      <c r="F41" s="29">
        <v>1.7777777777777777</v>
      </c>
      <c r="G41" s="29">
        <f>(IF(H41="A",0,H41)*$H$4+IF(I41="A",0,I41)*$I$4+IF(J41="A",0,J41)*$J$4+IF(K41="A",0,K41)*$K$4+IF(L41="A",0,L41)*$L$4)/(IF(H41="A",0,$H$4)+IF(I41="A",0,$I$4)+IF(J41="A",0,$J$4)+IF(K41="A",0,$K$4)+IF(L41="A",0,$L$4))</f>
        <v>0.6666666666666666</v>
      </c>
      <c r="H41" s="29">
        <v>0</v>
      </c>
      <c r="I41" s="29">
        <v>0</v>
      </c>
      <c r="J41" s="29">
        <v>1</v>
      </c>
      <c r="K41" s="29">
        <v>1</v>
      </c>
      <c r="L41" s="29"/>
      <c r="M41" s="17">
        <f>RANK(D41,$D$8:$D$41)</f>
        <v>34</v>
      </c>
      <c r="N41" s="17">
        <f>RANK(G41,$G$8:$G$41)</f>
        <v>34</v>
      </c>
    </row>
    <row r="42" spans="1:14" ht="18" customHeight="1" thickBot="1">
      <c r="A42" s="30"/>
      <c r="B42" s="18"/>
      <c r="C42" s="24" t="s">
        <v>10</v>
      </c>
      <c r="D42" s="25">
        <f>FREQUENCY(D8:D41,C43)</f>
        <v>15</v>
      </c>
      <c r="E42" s="25">
        <f>FREQUENCY(E8:E41,C43)</f>
        <v>16</v>
      </c>
      <c r="F42" s="25">
        <f>FREQUENCY(F8:F41,C43)</f>
        <v>17</v>
      </c>
      <c r="G42" s="25">
        <f>FREQUENCY(G8:G41,C43)</f>
        <v>15</v>
      </c>
      <c r="H42" s="25">
        <f>FREQUENCY(H8:H41,C43)</f>
        <v>14</v>
      </c>
      <c r="I42" s="25">
        <f>FREQUENCY(I8:I41,C43)</f>
        <v>10</v>
      </c>
      <c r="J42" s="25">
        <f>FREQUENCY(J8:J41,C43)</f>
        <v>13</v>
      </c>
      <c r="K42" s="25">
        <f>FREQUENCY(K8:K41,C43)</f>
        <v>14</v>
      </c>
      <c r="L42" s="25">
        <f>FREQUENCY(L8:L41,C43)</f>
        <v>10</v>
      </c>
      <c r="M42" s="31"/>
      <c r="N42" s="10"/>
    </row>
    <row r="43" ht="18" customHeight="1">
      <c r="C43" s="3">
        <v>9.99</v>
      </c>
    </row>
    <row r="53" spans="13:14" ht="18" customHeight="1">
      <c r="M53" s="13"/>
      <c r="N53" s="5"/>
    </row>
    <row r="54" ht="18" customHeight="1">
      <c r="M54" s="10"/>
    </row>
  </sheetData>
  <sheetProtection/>
  <mergeCells count="1">
    <mergeCell ref="H1:L1"/>
  </mergeCells>
  <printOptions gridLines="1"/>
  <pageMargins left="0.15" right="0.14" top="0.59" bottom="0.4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N </dc:creator>
  <cp:keywords/>
  <dc:description/>
  <cp:lastModifiedBy>NorbertJ</cp:lastModifiedBy>
  <cp:lastPrinted>2009-06-06T06:16:29Z</cp:lastPrinted>
  <dcterms:created xsi:type="dcterms:W3CDTF">1998-06-16T15:14:50Z</dcterms:created>
  <dcterms:modified xsi:type="dcterms:W3CDTF">2009-06-06T06:29:07Z</dcterms:modified>
  <cp:category/>
  <cp:version/>
  <cp:contentType/>
  <cp:contentStatus/>
</cp:coreProperties>
</file>